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/>
  <mc:AlternateContent xmlns:mc="http://schemas.openxmlformats.org/markup-compatibility/2006">
    <mc:Choice Requires="x15">
      <x15ac:absPath xmlns:x15ac="http://schemas.microsoft.com/office/spreadsheetml/2010/11/ac" url="/Users/customerservice/Desktop/Current Production /Labels and frequently used Docs and files/"/>
    </mc:Choice>
  </mc:AlternateContent>
  <xr:revisionPtr revIDLastSave="0" documentId="13_ncr:1_{28513324-7D57-2540-BF08-D699C8D0DBB6}" xr6:coauthVersionLast="45" xr6:coauthVersionMax="45" xr10:uidLastSave="{00000000-0000-0000-0000-000000000000}"/>
  <bookViews>
    <workbookView xWindow="0" yWindow="440" windowWidth="51200" windowHeight="27060" xr2:uid="{00000000-000D-0000-FFFF-FFFF00000000}"/>
  </bookViews>
  <sheets>
    <sheet name="Reseller" sheetId="1" r:id="rId1"/>
  </sheets>
  <definedNames>
    <definedName name="Data_Return">Reseller!$A$3:$E$32</definedName>
    <definedName name="Header">Reseller!$A$1:$E$1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2">
      <go:sheetsCustomData xmlns:go="http://customooxmlschemas.google.com/" r:id="rId5" roundtripDataChecksum="hwxEKIe54nuENYFL2JDwEky9yQP91LhM4wLa+rJPgXc="/>
    </ext>
  </extLst>
</workbook>
</file>

<file path=xl/calcChain.xml><?xml version="1.0" encoding="utf-8"?>
<calcChain xmlns="http://schemas.openxmlformats.org/spreadsheetml/2006/main">
  <c r="B17" i="1" l="1"/>
  <c r="I12" i="1"/>
  <c r="I11" i="1"/>
  <c r="I9" i="1"/>
  <c r="B6" i="1"/>
  <c r="D9" i="1" l="1"/>
  <c r="D8" i="1"/>
  <c r="C13" i="1"/>
  <c r="D13" i="1"/>
  <c r="D24" i="1"/>
  <c r="D12" i="1"/>
  <c r="E13" i="1"/>
  <c r="E12" i="1"/>
  <c r="D10" i="1" s="1"/>
  <c r="D21" i="1"/>
  <c r="D18" i="1"/>
  <c r="D14" i="1"/>
  <c r="D19" i="1"/>
  <c r="D23" i="1"/>
  <c r="D17" i="1"/>
  <c r="D22" i="1"/>
  <c r="C12" i="1"/>
  <c r="C7" i="1" s="1"/>
  <c r="D20" i="1"/>
  <c r="E7" i="1" l="1"/>
  <c r="E6" i="1"/>
  <c r="D6" i="1"/>
  <c r="D7" i="1"/>
  <c r="C6" i="1"/>
</calcChain>
</file>

<file path=xl/sharedStrings.xml><?xml version="1.0" encoding="utf-8"?>
<sst xmlns="http://schemas.openxmlformats.org/spreadsheetml/2006/main" count="42" uniqueCount="41">
  <si>
    <t>My Favorite Art Place Reseller Calculator                                             If you have any questions, please call or text us at 727-726-7411</t>
  </si>
  <si>
    <t>Length</t>
  </si>
  <si>
    <t>Width</t>
  </si>
  <si>
    <t>Size</t>
  </si>
  <si>
    <t>Stretcher Bar Thickness</t>
  </si>
  <si>
    <t>.75"</t>
  </si>
  <si>
    <t>1.5"</t>
  </si>
  <si>
    <t>2"</t>
  </si>
  <si>
    <t>GICLEE ON ACID FREE CANVAS</t>
  </si>
  <si>
    <t>Minimum Stretched Canvas Charge: $35.00</t>
  </si>
  <si>
    <t>Gallery Wrapped Acid Free Canvas</t>
  </si>
  <si>
    <t>Metallic Gallery Wrap Canvas</t>
  </si>
  <si>
    <t>Rolled Metallic Acid Free Canvas</t>
  </si>
  <si>
    <t>Rolled Acid Free Canvas</t>
  </si>
  <si>
    <t>Total Sq. Ft.</t>
  </si>
  <si>
    <t>Wood Hanging Acid Free Canvas</t>
  </si>
  <si>
    <t>Black Backing/ Dust Guard</t>
  </si>
  <si>
    <t>Total Linear Ft.</t>
  </si>
  <si>
    <t>Stretch provided canvas</t>
  </si>
  <si>
    <t>Total Sq. In.</t>
  </si>
  <si>
    <t>Stretcher bar ONLY</t>
  </si>
  <si>
    <t>Dye-Sub Metal Print</t>
  </si>
  <si>
    <t>GICLEE ON ACID FREE PAPER</t>
  </si>
  <si>
    <t>Minimum Paper Charge:  $25.00</t>
  </si>
  <si>
    <t>Matte Paper</t>
  </si>
  <si>
    <t>Watercolor Paper</t>
  </si>
  <si>
    <t>Glossy/Lustre</t>
  </si>
  <si>
    <t>Metallic Paper</t>
  </si>
  <si>
    <t>Epson Exhibition Fiber</t>
  </si>
  <si>
    <t xml:space="preserve"> </t>
  </si>
  <si>
    <t>Matte paper on laminated wood</t>
  </si>
  <si>
    <t>Matte paper laminated on Foam Board</t>
  </si>
  <si>
    <t xml:space="preserve">Wallpaper </t>
  </si>
  <si>
    <t>DIGITAL CAPTURE</t>
  </si>
  <si>
    <t>Artwork</t>
  </si>
  <si>
    <t>$65 up to 2' x 3' / $85 for oversized</t>
  </si>
  <si>
    <t>Snapshots</t>
  </si>
  <si>
    <t>Paper Proof</t>
  </si>
  <si>
    <t>Layout and Design</t>
  </si>
  <si>
    <t>$95 / hr</t>
  </si>
  <si>
    <t>Photo Restoration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</si>
</sst>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[$$-409]#,##0.00"/>
    <numFmt numFmtId="165" formatCode="&quot;$&quot;#,##0.00"/>
    <numFmt numFmtId="166" formatCode="0.000"/>
  </numFmts>
  <fonts count="29">
    <font>
      <sz val="10"/>
      <color rgb="FF000000"/>
      <name val="Arial"/>
      <scheme val="minor"/>
    </font>
    <font>
      <sz val="14"/>
      <color rgb="FF000000"/>
      <name val="Helvetica Neue"/>
    </font>
    <font>
      <b/>
      <sz val="18"/>
      <color rgb="FF000000"/>
      <name val="Helvetica Neue"/>
    </font>
    <font>
      <sz val="13"/>
      <color rgb="FF000000"/>
      <name val="Arial"/>
    </font>
    <font>
      <sz val="13"/>
      <color theme="1"/>
      <name val="Arial"/>
    </font>
    <font>
      <sz val="10"/>
      <color theme="1"/>
      <name val="Arial"/>
    </font>
    <font>
      <sz val="10"/>
      <color rgb="FF000000"/>
      <name val="Arial"/>
    </font>
    <font>
      <b/>
      <sz val="24"/>
      <color rgb="FF000000"/>
      <name val="Arial"/>
    </font>
    <font>
      <sz val="14"/>
      <color rgb="FF000000"/>
      <name val="Arial"/>
    </font>
    <font>
      <sz val="36"/>
      <color rgb="FF000000"/>
      <name val="Arial"/>
    </font>
    <font>
      <sz val="12"/>
      <color theme="1"/>
      <name val="Calibri"/>
    </font>
    <font>
      <b/>
      <sz val="12"/>
      <color rgb="FF000000"/>
      <name val="Helvetica Neue"/>
    </font>
    <font>
      <b/>
      <sz val="10"/>
      <color rgb="FF000000"/>
      <name val="Helvetica Neue"/>
    </font>
    <font>
      <sz val="18"/>
      <color rgb="FF000000"/>
      <name val="Helvetica Neue"/>
    </font>
    <font>
      <sz val="12"/>
      <color rgb="FF000000"/>
      <name val="Helvetica Neue"/>
    </font>
    <font>
      <b/>
      <sz val="14"/>
      <color rgb="FF0070C0"/>
      <name val="Helvetica Neue"/>
    </font>
    <font>
      <b/>
      <u/>
      <sz val="12"/>
      <color rgb="FF0000D4"/>
      <name val="Helvetica Neue"/>
    </font>
    <font>
      <b/>
      <sz val="12"/>
      <color rgb="FF5F497A"/>
      <name val="Arial"/>
    </font>
    <font>
      <sz val="12"/>
      <color rgb="FF548DD4"/>
      <name val="Arial"/>
    </font>
    <font>
      <sz val="12"/>
      <color theme="1"/>
      <name val="Arial"/>
    </font>
    <font>
      <b/>
      <sz val="12"/>
      <color rgb="FF666666"/>
      <name val="Helvetica Neue"/>
    </font>
    <font>
      <sz val="10"/>
      <color rgb="FF000000"/>
      <name val="Arial"/>
    </font>
    <font>
      <sz val="12"/>
      <color rgb="FF666666"/>
      <name val="Arial"/>
    </font>
    <font>
      <b/>
      <sz val="10"/>
      <color rgb="FF666666"/>
      <name val="Arial"/>
    </font>
    <font>
      <b/>
      <sz val="12"/>
      <color rgb="FF666666"/>
      <name val="Arial"/>
    </font>
    <font>
      <sz val="12"/>
      <color rgb="FFFF0000"/>
      <name val="&quot;Helvetica Neue&quot;"/>
    </font>
    <font>
      <sz val="11"/>
      <color theme="1"/>
      <name val="Helvetica Neue"/>
    </font>
    <font>
      <sz val="9"/>
      <color theme="1"/>
      <name val="Helvetica Neue"/>
    </font>
    <font>
      <sz val="14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DCDCD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wrapText="1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5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18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2" fontId="20" fillId="0" borderId="0" xfId="0" applyNumberFormat="1" applyFont="1" applyAlignment="1" applyProtection="1">
      <alignment horizontal="left" vertical="center" wrapText="1"/>
      <protection hidden="1"/>
    </xf>
    <xf numFmtId="0" fontId="21" fillId="0" borderId="6" xfId="0" applyFont="1" applyBorder="1" applyAlignment="1" applyProtection="1">
      <alignment horizontal="right"/>
      <protection hidden="1"/>
    </xf>
    <xf numFmtId="164" fontId="22" fillId="0" borderId="0" xfId="0" applyNumberFormat="1" applyFont="1" applyAlignment="1" applyProtection="1">
      <alignment horizontal="center" vertical="center"/>
      <protection hidden="1"/>
    </xf>
    <xf numFmtId="165" fontId="22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2" fontId="19" fillId="0" borderId="0" xfId="0" applyNumberFormat="1" applyFont="1" applyProtection="1">
      <protection hidden="1"/>
    </xf>
    <xf numFmtId="1" fontId="19" fillId="0" borderId="0" xfId="0" applyNumberFormat="1" applyFont="1" applyProtection="1">
      <protection hidden="1"/>
    </xf>
    <xf numFmtId="2" fontId="15" fillId="0" borderId="0" xfId="0" applyNumberFormat="1" applyFont="1" applyAlignment="1" applyProtection="1">
      <alignment horizontal="left" vertical="center" wrapTex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8" fontId="22" fillId="0" borderId="0" xfId="0" applyNumberFormat="1" applyFont="1" applyAlignment="1" applyProtection="1">
      <alignment horizontal="center" vertical="center"/>
      <protection hidden="1"/>
    </xf>
    <xf numFmtId="0" fontId="23" fillId="0" borderId="0" xfId="0" applyFont="1" applyProtection="1">
      <protection hidden="1"/>
    </xf>
    <xf numFmtId="0" fontId="24" fillId="0" borderId="0" xfId="0" applyFont="1" applyAlignment="1" applyProtection="1">
      <alignment horizontal="right"/>
      <protection hidden="1"/>
    </xf>
    <xf numFmtId="0" fontId="22" fillId="0" borderId="0" xfId="0" applyFont="1" applyAlignment="1" applyProtection="1">
      <alignment horizontal="right"/>
      <protection hidden="1"/>
    </xf>
    <xf numFmtId="0" fontId="17" fillId="0" borderId="0" xfId="0" applyFont="1" applyAlignment="1" applyProtection="1">
      <alignment horizontal="left"/>
      <protection hidden="1"/>
    </xf>
    <xf numFmtId="0" fontId="20" fillId="0" borderId="0" xfId="0" applyFont="1" applyProtection="1">
      <protection hidden="1"/>
    </xf>
    <xf numFmtId="2" fontId="25" fillId="0" borderId="7" xfId="0" applyNumberFormat="1" applyFont="1" applyBorder="1" applyAlignment="1" applyProtection="1">
      <alignment horizontal="right"/>
      <protection hidden="1"/>
    </xf>
    <xf numFmtId="2" fontId="25" fillId="0" borderId="8" xfId="0" applyNumberFormat="1" applyFont="1" applyBorder="1" applyAlignment="1" applyProtection="1">
      <alignment horizontal="right"/>
      <protection hidden="1"/>
    </xf>
    <xf numFmtId="0" fontId="25" fillId="0" borderId="8" xfId="0" applyFont="1" applyBorder="1" applyAlignment="1" applyProtection="1">
      <alignment horizontal="right"/>
      <protection hidden="1"/>
    </xf>
    <xf numFmtId="166" fontId="25" fillId="0" borderId="8" xfId="0" applyNumberFormat="1" applyFont="1" applyBorder="1" applyAlignment="1" applyProtection="1">
      <alignment horizontal="right"/>
      <protection hidden="1"/>
    </xf>
    <xf numFmtId="0" fontId="26" fillId="0" borderId="0" xfId="0" applyFont="1" applyProtection="1">
      <protection hidden="1"/>
    </xf>
    <xf numFmtId="0" fontId="25" fillId="0" borderId="9" xfId="0" applyFont="1" applyBorder="1" applyAlignment="1" applyProtection="1">
      <alignment horizontal="right"/>
      <protection hidden="1"/>
    </xf>
    <xf numFmtId="8" fontId="22" fillId="0" borderId="0" xfId="0" applyNumberFormat="1" applyFont="1" applyAlignment="1" applyProtection="1">
      <alignment horizontal="right" vertical="center"/>
      <protection hidden="1"/>
    </xf>
    <xf numFmtId="0" fontId="27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19" fillId="0" borderId="0" xfId="0" applyFont="1" applyAlignment="1" applyProtection="1">
      <alignment wrapText="1"/>
      <protection hidden="1"/>
    </xf>
    <xf numFmtId="8" fontId="14" fillId="0" borderId="0" xfId="0" applyNumberFormat="1" applyFont="1" applyProtection="1">
      <protection hidden="1"/>
    </xf>
    <xf numFmtId="8" fontId="22" fillId="0" borderId="0" xfId="0" applyNumberFormat="1" applyFont="1" applyAlignment="1" applyProtection="1">
      <alignment horizontal="left" vertical="center"/>
      <protection hidden="1"/>
    </xf>
    <xf numFmtId="0" fontId="22" fillId="0" borderId="0" xfId="0" applyFont="1" applyProtection="1">
      <protection hidden="1"/>
    </xf>
    <xf numFmtId="0" fontId="24" fillId="0" borderId="0" xfId="0" applyFont="1" applyProtection="1">
      <protection hidden="1"/>
    </xf>
    <xf numFmtId="165" fontId="22" fillId="0" borderId="0" xfId="0" applyNumberFormat="1" applyFont="1" applyAlignment="1" applyProtection="1">
      <alignment horizontal="right"/>
      <protection hidden="1"/>
    </xf>
    <xf numFmtId="0" fontId="8" fillId="0" borderId="0" xfId="0" applyFont="1" applyProtection="1">
      <protection hidden="1"/>
    </xf>
    <xf numFmtId="0" fontId="28" fillId="0" borderId="0" xfId="0" applyFont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00"/>
  <sheetViews>
    <sheetView tabSelected="1" workbookViewId="0">
      <selection activeCell="D14" sqref="D14"/>
    </sheetView>
  </sheetViews>
  <sheetFormatPr baseColWidth="10" defaultColWidth="12.6640625" defaultRowHeight="15" customHeight="1"/>
  <cols>
    <col min="1" max="1" width="47.33203125" style="8" customWidth="1"/>
    <col min="2" max="2" width="10" style="8" hidden="1" customWidth="1"/>
    <col min="3" max="4" width="16.6640625" style="8" customWidth="1"/>
    <col min="5" max="5" width="12.83203125" style="8" customWidth="1"/>
    <col min="6" max="6" width="25.33203125" style="8" customWidth="1"/>
    <col min="7" max="8" width="10.83203125" style="8" customWidth="1"/>
    <col min="9" max="9" width="10.83203125" style="8" hidden="1" customWidth="1"/>
    <col min="10" max="10" width="16.33203125" style="8" hidden="1" customWidth="1"/>
    <col min="11" max="19" width="17.1640625" style="8" customWidth="1"/>
    <col min="20" max="26" width="14.33203125" style="8" customWidth="1"/>
    <col min="27" max="16384" width="12.6640625" style="8"/>
  </cols>
  <sheetData>
    <row r="1" spans="1:26" ht="117.75" customHeight="1">
      <c r="A1" s="5" t="s">
        <v>0</v>
      </c>
      <c r="B1" s="6"/>
      <c r="C1" s="7" t="s">
        <v>1</v>
      </c>
      <c r="D1" s="7" t="s">
        <v>2</v>
      </c>
      <c r="E1" s="4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3"/>
      <c r="U1" s="3"/>
      <c r="V1" s="3"/>
      <c r="W1" s="3"/>
      <c r="X1" s="3"/>
      <c r="Y1" s="3"/>
      <c r="Z1" s="3"/>
    </row>
    <row r="2" spans="1:26" ht="42.75" customHeight="1">
      <c r="A2" s="9" t="s">
        <v>3</v>
      </c>
      <c r="B2" s="10"/>
      <c r="C2" s="11">
        <v>20</v>
      </c>
      <c r="D2" s="11">
        <v>40</v>
      </c>
      <c r="E2" s="4"/>
      <c r="F2" s="1"/>
      <c r="G2" s="1"/>
      <c r="H2" s="1"/>
      <c r="I2" s="1"/>
      <c r="J2" s="1"/>
      <c r="K2" s="1"/>
      <c r="L2" s="1"/>
      <c r="M2" s="1"/>
      <c r="N2" s="12"/>
      <c r="O2" s="1"/>
      <c r="P2" s="1"/>
      <c r="Q2" s="1"/>
      <c r="R2" s="1"/>
      <c r="S2" s="1"/>
      <c r="T2" s="3"/>
      <c r="U2" s="3"/>
      <c r="V2" s="3"/>
      <c r="W2" s="3"/>
      <c r="X2" s="3"/>
      <c r="Y2" s="3"/>
      <c r="Z2" s="3"/>
    </row>
    <row r="3" spans="1:26" ht="28.5" customHeight="1">
      <c r="A3" s="13" t="s">
        <v>4</v>
      </c>
      <c r="B3" s="14"/>
      <c r="C3" s="15" t="s">
        <v>5</v>
      </c>
      <c r="D3" s="16" t="s">
        <v>6</v>
      </c>
      <c r="E3" s="17" t="s">
        <v>7</v>
      </c>
      <c r="F3" s="1"/>
      <c r="G3" s="2"/>
      <c r="H3" s="1"/>
      <c r="I3" s="1"/>
      <c r="J3" s="1"/>
      <c r="K3" s="1"/>
      <c r="L3" s="1"/>
      <c r="M3" s="1"/>
      <c r="N3" s="12"/>
      <c r="O3" s="1"/>
      <c r="P3" s="1"/>
      <c r="Q3" s="1"/>
      <c r="R3" s="1"/>
      <c r="S3" s="1"/>
      <c r="T3" s="3"/>
      <c r="U3" s="3"/>
      <c r="V3" s="3"/>
      <c r="W3" s="3"/>
      <c r="X3" s="3"/>
      <c r="Y3" s="3"/>
      <c r="Z3" s="3"/>
    </row>
    <row r="4" spans="1:26" ht="19.5" hidden="1" customHeight="1">
      <c r="A4" s="14"/>
      <c r="B4" s="14"/>
      <c r="C4" s="18">
        <v>5.38</v>
      </c>
      <c r="D4" s="18">
        <v>6.14</v>
      </c>
      <c r="E4" s="18">
        <v>6.91</v>
      </c>
      <c r="F4" s="1"/>
      <c r="G4" s="2"/>
      <c r="H4" s="1"/>
      <c r="I4" s="1"/>
      <c r="J4" s="1"/>
      <c r="K4" s="1"/>
      <c r="L4" s="1"/>
      <c r="M4" s="1"/>
      <c r="N4" s="12"/>
      <c r="O4" s="1"/>
      <c r="P4" s="1"/>
      <c r="Q4" s="1"/>
      <c r="R4" s="1"/>
      <c r="S4" s="1"/>
      <c r="T4" s="3"/>
      <c r="U4" s="3"/>
      <c r="V4" s="3"/>
      <c r="W4" s="3"/>
      <c r="X4" s="3"/>
      <c r="Y4" s="3"/>
      <c r="Z4" s="3"/>
    </row>
    <row r="5" spans="1:26" ht="20.25" customHeight="1">
      <c r="A5" s="19" t="s">
        <v>8</v>
      </c>
      <c r="B5" s="20"/>
      <c r="C5" s="21" t="s">
        <v>9</v>
      </c>
      <c r="D5" s="22"/>
      <c r="E5" s="22"/>
      <c r="F5" s="23"/>
      <c r="G5" s="24"/>
      <c r="H5" s="25"/>
      <c r="I5" s="25"/>
      <c r="J5" s="25"/>
      <c r="K5" s="25"/>
      <c r="L5" s="25"/>
      <c r="M5" s="1"/>
      <c r="N5" s="12"/>
      <c r="O5" s="1"/>
      <c r="P5" s="1"/>
      <c r="Q5" s="1"/>
      <c r="R5" s="1"/>
      <c r="S5" s="1"/>
      <c r="T5" s="3"/>
      <c r="U5" s="3"/>
      <c r="V5" s="3"/>
      <c r="W5" s="3"/>
      <c r="X5" s="3"/>
      <c r="Y5" s="3"/>
      <c r="Z5" s="3"/>
    </row>
    <row r="6" spans="1:26" ht="15.75" customHeight="1">
      <c r="A6" s="26" t="s">
        <v>10</v>
      </c>
      <c r="B6" s="27">
        <f>0.0963</f>
        <v>9.6299999999999997E-2</v>
      </c>
      <c r="C6" s="28">
        <f>(C12+D9)*1.1</f>
        <v>163.04395555555558</v>
      </c>
      <c r="D6" s="28">
        <f>(D12+D9)*1.1</f>
        <v>172.17395555555555</v>
      </c>
      <c r="E6" s="29">
        <f>(E12+D9)*1.1</f>
        <v>181.52395555555557</v>
      </c>
      <c r="F6" s="23"/>
      <c r="G6" s="25"/>
      <c r="H6" s="25"/>
      <c r="I6" s="25"/>
      <c r="J6" s="25"/>
      <c r="K6" s="25"/>
      <c r="L6" s="25"/>
      <c r="M6" s="1"/>
      <c r="N6" s="1"/>
      <c r="O6" s="1"/>
      <c r="P6" s="1"/>
      <c r="Q6" s="1"/>
      <c r="R6" s="1"/>
      <c r="S6" s="1"/>
      <c r="T6" s="3"/>
      <c r="U6" s="3"/>
      <c r="V6" s="3"/>
      <c r="W6" s="3"/>
      <c r="X6" s="3"/>
      <c r="Y6" s="3"/>
      <c r="Z6" s="3"/>
    </row>
    <row r="7" spans="1:26" ht="15.75" customHeight="1">
      <c r="A7" s="26" t="s">
        <v>11</v>
      </c>
      <c r="B7" s="27">
        <v>0.17298047999999999</v>
      </c>
      <c r="C7" s="29">
        <f>(C12+D8)*1.1</f>
        <v>237.27066019555554</v>
      </c>
      <c r="D7" s="29">
        <f>(D12+D8)*1.1</f>
        <v>246.40066019555556</v>
      </c>
      <c r="E7" s="29">
        <f>(E12+D8)*1.1</f>
        <v>255.75066019555555</v>
      </c>
      <c r="F7" s="23"/>
      <c r="G7" s="25"/>
      <c r="H7" s="25"/>
      <c r="I7" s="25"/>
      <c r="J7" s="25"/>
      <c r="K7" s="25"/>
      <c r="L7" s="25"/>
      <c r="M7" s="1"/>
      <c r="N7" s="1"/>
      <c r="O7" s="1"/>
      <c r="P7" s="1"/>
      <c r="Q7" s="1"/>
      <c r="R7" s="1"/>
      <c r="S7" s="1"/>
      <c r="T7" s="3"/>
      <c r="U7" s="3"/>
      <c r="V7" s="3"/>
      <c r="W7" s="3"/>
      <c r="X7" s="3"/>
      <c r="Y7" s="3"/>
      <c r="Z7" s="3"/>
    </row>
    <row r="8" spans="1:26" ht="15.75" customHeight="1">
      <c r="A8" s="26" t="s">
        <v>12</v>
      </c>
      <c r="B8" s="30"/>
      <c r="C8" s="29"/>
      <c r="D8" s="29">
        <f>((B7*I12)+(0.7*I9))*1.1</f>
        <v>156.50060017777776</v>
      </c>
      <c r="E8" s="29"/>
      <c r="F8" s="23"/>
      <c r="G8" s="25"/>
      <c r="H8" s="25"/>
      <c r="I8" s="25"/>
      <c r="J8" s="25"/>
      <c r="K8" s="25"/>
      <c r="L8" s="25"/>
      <c r="M8" s="1"/>
      <c r="N8" s="1"/>
      <c r="O8" s="1"/>
      <c r="P8" s="1"/>
      <c r="Q8" s="1"/>
      <c r="R8" s="1"/>
      <c r="S8" s="1"/>
      <c r="T8" s="3"/>
      <c r="U8" s="3"/>
      <c r="V8" s="3"/>
      <c r="W8" s="3"/>
      <c r="X8" s="3"/>
      <c r="Y8" s="3"/>
      <c r="Z8" s="3"/>
    </row>
    <row r="9" spans="1:26" ht="15.75" customHeight="1">
      <c r="A9" s="26" t="s">
        <v>13</v>
      </c>
      <c r="B9" s="30"/>
      <c r="C9" s="29"/>
      <c r="D9" s="29">
        <f>((B6*I12)+(0.7*I9))*1.1</f>
        <v>89.021777777777771</v>
      </c>
      <c r="E9" s="29"/>
      <c r="F9" s="23"/>
      <c r="G9" s="25"/>
      <c r="H9" s="25"/>
      <c r="I9" s="31">
        <f>(C2/12)*(D2/12)</f>
        <v>5.5555555555555562</v>
      </c>
      <c r="J9" s="23" t="s">
        <v>14</v>
      </c>
      <c r="K9" s="25"/>
      <c r="L9" s="25"/>
      <c r="M9" s="1"/>
      <c r="N9" s="1"/>
      <c r="O9" s="1"/>
      <c r="P9" s="1"/>
      <c r="Q9" s="1"/>
      <c r="R9" s="1"/>
      <c r="S9" s="1"/>
      <c r="T9" s="3"/>
      <c r="U9" s="3"/>
      <c r="V9" s="3"/>
      <c r="W9" s="3"/>
      <c r="X9" s="3"/>
      <c r="Y9" s="3"/>
      <c r="Z9" s="3"/>
    </row>
    <row r="10" spans="1:26" ht="15.75" customHeight="1">
      <c r="A10" s="26" t="s">
        <v>15</v>
      </c>
      <c r="B10" s="30"/>
      <c r="C10" s="29"/>
      <c r="D10" s="29">
        <f>(E12+D9+15)*1.1</f>
        <v>198.02395555555557</v>
      </c>
      <c r="E10" s="29"/>
      <c r="F10" s="23"/>
      <c r="G10" s="25"/>
      <c r="H10" s="25"/>
      <c r="I10" s="31"/>
      <c r="J10" s="23"/>
      <c r="K10" s="25"/>
      <c r="L10" s="25"/>
      <c r="M10" s="1"/>
      <c r="N10" s="1"/>
      <c r="O10" s="1"/>
      <c r="P10" s="1"/>
      <c r="Q10" s="1"/>
      <c r="R10" s="1"/>
      <c r="S10" s="1"/>
      <c r="T10" s="3"/>
      <c r="U10" s="3"/>
      <c r="V10" s="3"/>
      <c r="W10" s="3"/>
      <c r="X10" s="3"/>
      <c r="Y10" s="3"/>
      <c r="Z10" s="3"/>
    </row>
    <row r="11" spans="1:26" ht="17">
      <c r="A11" s="26" t="s">
        <v>16</v>
      </c>
      <c r="B11" s="30"/>
      <c r="C11" s="29"/>
      <c r="D11" s="29">
        <v>10</v>
      </c>
      <c r="E11" s="29"/>
      <c r="F11" s="23"/>
      <c r="G11" s="25"/>
      <c r="H11" s="25"/>
      <c r="I11" s="32">
        <f>((C2*2)/12) + ((D2*2)/12)</f>
        <v>10</v>
      </c>
      <c r="J11" s="23" t="s">
        <v>17</v>
      </c>
      <c r="K11" s="25"/>
      <c r="L11" s="25"/>
      <c r="M11" s="1"/>
      <c r="N11" s="1"/>
      <c r="O11" s="1"/>
      <c r="P11" s="1"/>
      <c r="Q11" s="1"/>
      <c r="R11" s="1"/>
      <c r="S11" s="1"/>
      <c r="T11" s="3"/>
      <c r="U11" s="3"/>
      <c r="V11" s="3"/>
      <c r="W11" s="3"/>
      <c r="X11" s="3"/>
      <c r="Y11" s="3"/>
      <c r="Z11" s="3"/>
    </row>
    <row r="12" spans="1:26" ht="17">
      <c r="A12" s="26" t="s">
        <v>18</v>
      </c>
      <c r="B12" s="30"/>
      <c r="C12" s="29">
        <f>(5.92*I11)</f>
        <v>59.2</v>
      </c>
      <c r="D12" s="29">
        <f>(6.75*I11)</f>
        <v>67.5</v>
      </c>
      <c r="E12" s="29">
        <f>(7.6*I11)</f>
        <v>76</v>
      </c>
      <c r="F12" s="23"/>
      <c r="G12" s="25"/>
      <c r="H12" s="25"/>
      <c r="I12" s="23">
        <f>(C2*D2)</f>
        <v>800</v>
      </c>
      <c r="J12" s="23" t="s">
        <v>19</v>
      </c>
      <c r="K12" s="25"/>
      <c r="L12" s="25"/>
      <c r="M12" s="1"/>
      <c r="N12" s="1"/>
      <c r="O12" s="1"/>
      <c r="P12" s="1"/>
      <c r="Q12" s="1"/>
      <c r="R12" s="1"/>
      <c r="S12" s="1"/>
      <c r="T12" s="3"/>
      <c r="U12" s="3"/>
      <c r="V12" s="3"/>
      <c r="W12" s="3"/>
      <c r="X12" s="3"/>
      <c r="Y12" s="3"/>
      <c r="Z12" s="3"/>
    </row>
    <row r="13" spans="1:26" ht="17">
      <c r="A13" s="26" t="s">
        <v>20</v>
      </c>
      <c r="B13" s="30"/>
      <c r="C13" s="29">
        <f>(5.92*I11)+30</f>
        <v>89.2</v>
      </c>
      <c r="D13" s="29">
        <f>(6.75*I11)+30</f>
        <v>97.5</v>
      </c>
      <c r="E13" s="29">
        <f>(7.6*I11)+30</f>
        <v>106</v>
      </c>
      <c r="F13" s="23"/>
      <c r="G13" s="25"/>
      <c r="H13" s="25"/>
      <c r="I13" s="25"/>
      <c r="J13" s="25"/>
      <c r="K13" s="25"/>
      <c r="L13" s="25"/>
      <c r="M13" s="1"/>
      <c r="N13" s="1"/>
      <c r="O13" s="1"/>
      <c r="P13" s="1"/>
      <c r="Q13" s="1"/>
      <c r="R13" s="1"/>
      <c r="S13" s="1"/>
      <c r="T13" s="3"/>
      <c r="U13" s="3"/>
      <c r="V13" s="3"/>
      <c r="W13" s="3"/>
      <c r="X13" s="3"/>
      <c r="Y13" s="3"/>
      <c r="Z13" s="3"/>
    </row>
    <row r="14" spans="1:26" ht="19">
      <c r="A14" s="33" t="s">
        <v>21</v>
      </c>
      <c r="B14" s="30">
        <v>0.21</v>
      </c>
      <c r="C14" s="34"/>
      <c r="D14" s="35">
        <f>((B14*I12)*1.5)+30</f>
        <v>282</v>
      </c>
      <c r="E14" s="34"/>
      <c r="F14" s="23"/>
      <c r="G14" s="25"/>
      <c r="H14" s="25"/>
      <c r="I14" s="25"/>
      <c r="J14" s="25"/>
      <c r="K14" s="25"/>
      <c r="L14" s="25"/>
      <c r="M14" s="1"/>
      <c r="N14" s="1"/>
      <c r="O14" s="1"/>
      <c r="P14" s="1"/>
      <c r="Q14" s="1"/>
      <c r="R14" s="1"/>
      <c r="S14" s="1"/>
      <c r="T14" s="3"/>
      <c r="U14" s="3"/>
      <c r="V14" s="3"/>
      <c r="W14" s="3"/>
      <c r="X14" s="3"/>
      <c r="Y14" s="3"/>
      <c r="Z14" s="3"/>
    </row>
    <row r="15" spans="1:26" ht="16">
      <c r="A15" s="36"/>
      <c r="B15" s="30"/>
      <c r="C15" s="37"/>
      <c r="D15" s="38"/>
      <c r="E15" s="38"/>
      <c r="F15" s="23"/>
      <c r="G15" s="25"/>
      <c r="H15" s="25"/>
      <c r="I15" s="25"/>
      <c r="J15" s="25"/>
      <c r="K15" s="25"/>
      <c r="L15" s="25"/>
      <c r="M15" s="1"/>
      <c r="N15" s="1"/>
      <c r="O15" s="1"/>
      <c r="P15" s="1"/>
      <c r="Q15" s="1"/>
      <c r="R15" s="1"/>
      <c r="S15" s="1"/>
      <c r="T15" s="3"/>
      <c r="U15" s="3"/>
      <c r="V15" s="3"/>
      <c r="W15" s="3"/>
      <c r="X15" s="3"/>
      <c r="Y15" s="3"/>
      <c r="Z15" s="3"/>
    </row>
    <row r="16" spans="1:26" ht="21.75" customHeight="1">
      <c r="A16" s="19" t="s">
        <v>22</v>
      </c>
      <c r="B16" s="20"/>
      <c r="C16" s="39" t="s">
        <v>23</v>
      </c>
      <c r="D16" s="38"/>
      <c r="E16" s="38"/>
      <c r="F16" s="23"/>
      <c r="G16" s="24"/>
      <c r="H16" s="25"/>
      <c r="I16" s="25"/>
      <c r="J16" s="25"/>
      <c r="K16" s="25"/>
      <c r="L16" s="25"/>
      <c r="M16" s="1"/>
      <c r="N16" s="1"/>
      <c r="O16" s="1"/>
      <c r="P16" s="1"/>
      <c r="Q16" s="1"/>
      <c r="R16" s="1"/>
      <c r="S16" s="1"/>
      <c r="T16" s="3"/>
      <c r="U16" s="3"/>
      <c r="V16" s="3"/>
      <c r="W16" s="3"/>
      <c r="X16" s="3"/>
      <c r="Y16" s="3"/>
      <c r="Z16" s="3"/>
    </row>
    <row r="17" spans="1:26" ht="15.75" customHeight="1">
      <c r="A17" s="40" t="s">
        <v>24</v>
      </c>
      <c r="B17" s="41">
        <f>0.0963</f>
        <v>9.6299999999999997E-2</v>
      </c>
      <c r="C17" s="38"/>
      <c r="D17" s="35">
        <f>((I12*B17)+(0.7*I9))*1.1</f>
        <v>89.021777777777771</v>
      </c>
      <c r="E17" s="38"/>
      <c r="F17" s="23"/>
      <c r="G17" s="24"/>
      <c r="H17" s="25"/>
      <c r="I17" s="25"/>
      <c r="J17" s="25"/>
      <c r="K17" s="25"/>
      <c r="L17" s="25"/>
      <c r="M17" s="1"/>
      <c r="N17" s="1"/>
      <c r="O17" s="1"/>
      <c r="P17" s="1"/>
      <c r="Q17" s="1"/>
      <c r="R17" s="1"/>
      <c r="S17" s="1"/>
      <c r="T17" s="3"/>
      <c r="U17" s="3"/>
      <c r="V17" s="3"/>
      <c r="W17" s="3"/>
      <c r="X17" s="3"/>
      <c r="Y17" s="3"/>
      <c r="Z17" s="3"/>
    </row>
    <row r="18" spans="1:26" ht="15.75" customHeight="1">
      <c r="A18" s="40" t="s">
        <v>25</v>
      </c>
      <c r="B18" s="42">
        <v>0.17119999999999999</v>
      </c>
      <c r="C18" s="38"/>
      <c r="D18" s="35">
        <f>((I12*B18)+(0.7*I9))*1.1</f>
        <v>154.93377777777778</v>
      </c>
      <c r="E18" s="38"/>
      <c r="F18" s="23"/>
      <c r="G18" s="24"/>
      <c r="H18" s="25"/>
      <c r="I18" s="25"/>
      <c r="J18" s="25"/>
      <c r="K18" s="25"/>
      <c r="L18" s="25"/>
      <c r="M18" s="1"/>
      <c r="N18" s="1"/>
      <c r="O18" s="1"/>
      <c r="P18" s="1"/>
      <c r="Q18" s="1"/>
      <c r="R18" s="1"/>
      <c r="S18" s="1"/>
      <c r="T18" s="3"/>
      <c r="U18" s="3"/>
      <c r="V18" s="3"/>
      <c r="W18" s="3"/>
      <c r="X18" s="3"/>
      <c r="Y18" s="3"/>
      <c r="Z18" s="3"/>
    </row>
    <row r="19" spans="1:26" ht="15.75" customHeight="1">
      <c r="A19" s="40" t="s">
        <v>26</v>
      </c>
      <c r="B19" s="43">
        <v>0.15729000000000001</v>
      </c>
      <c r="C19" s="38"/>
      <c r="D19" s="35">
        <f>((I12*B19)+(0.7*I9))*1.1</f>
        <v>142.6929777777778</v>
      </c>
      <c r="E19" s="38"/>
      <c r="F19" s="23"/>
      <c r="G19" s="24"/>
      <c r="H19" s="25"/>
      <c r="I19" s="25"/>
      <c r="J19" s="25"/>
      <c r="K19" s="25"/>
      <c r="L19" s="25"/>
      <c r="M19" s="1"/>
      <c r="N19" s="1"/>
      <c r="O19" s="1"/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</row>
    <row r="20" spans="1:26" ht="15.75" customHeight="1">
      <c r="A20" s="40" t="s">
        <v>27</v>
      </c>
      <c r="B20" s="43">
        <v>0.17119999999999999</v>
      </c>
      <c r="C20" s="38"/>
      <c r="D20" s="35">
        <f>((I12*B20)+(0.7*I9))*1.1</f>
        <v>154.93377777777778</v>
      </c>
      <c r="E20" s="38"/>
      <c r="F20" s="23"/>
      <c r="G20" s="24"/>
      <c r="H20" s="25"/>
      <c r="I20" s="25"/>
      <c r="J20" s="25"/>
      <c r="K20" s="25"/>
      <c r="L20" s="25"/>
      <c r="M20" s="1"/>
      <c r="N20" s="1"/>
      <c r="O20" s="1"/>
      <c r="P20" s="1"/>
      <c r="Q20" s="1"/>
      <c r="R20" s="1"/>
      <c r="S20" s="1"/>
      <c r="T20" s="3"/>
      <c r="U20" s="3"/>
      <c r="V20" s="3"/>
      <c r="W20" s="3"/>
      <c r="X20" s="3"/>
      <c r="Y20" s="3"/>
      <c r="Z20" s="3"/>
    </row>
    <row r="21" spans="1:26" ht="15.75" customHeight="1">
      <c r="A21" s="40" t="s">
        <v>28</v>
      </c>
      <c r="B21" s="43">
        <v>0.17119999999999999</v>
      </c>
      <c r="C21" s="38"/>
      <c r="D21" s="35">
        <f>((I12*B21)+(0.7*I9))*1.1</f>
        <v>154.93377777777778</v>
      </c>
      <c r="E21" s="38"/>
      <c r="F21" s="23"/>
      <c r="G21" s="24"/>
      <c r="H21" s="25"/>
      <c r="I21" s="25"/>
      <c r="J21" s="25"/>
      <c r="K21" s="25"/>
      <c r="L21" s="25"/>
      <c r="M21" s="1" t="s">
        <v>29</v>
      </c>
      <c r="N21" s="1"/>
      <c r="O21" s="1"/>
      <c r="P21" s="1"/>
      <c r="Q21" s="1"/>
      <c r="R21" s="1"/>
      <c r="S21" s="1"/>
      <c r="T21" s="3"/>
      <c r="U21" s="3"/>
      <c r="V21" s="3"/>
      <c r="W21" s="3"/>
      <c r="X21" s="3"/>
      <c r="Y21" s="3"/>
      <c r="Z21" s="3"/>
    </row>
    <row r="22" spans="1:26" ht="15.75" customHeight="1">
      <c r="A22" s="40" t="s">
        <v>30</v>
      </c>
      <c r="B22" s="44">
        <v>0.2782</v>
      </c>
      <c r="C22" s="38"/>
      <c r="D22" s="35">
        <f>((I12*B22)+(0.7*I9))*1.1</f>
        <v>249.0937777777778</v>
      </c>
      <c r="E22" s="38"/>
      <c r="F22" s="23"/>
      <c r="G22" s="24"/>
      <c r="H22" s="25"/>
      <c r="I22" s="25"/>
      <c r="J22" s="25"/>
      <c r="K22" s="25"/>
      <c r="L22" s="25"/>
      <c r="M22" s="1"/>
      <c r="N22" s="1"/>
      <c r="O22" s="1"/>
      <c r="P22" s="1"/>
      <c r="Q22" s="1"/>
      <c r="R22" s="1"/>
      <c r="S22" s="1"/>
      <c r="T22" s="3"/>
      <c r="U22" s="3"/>
      <c r="V22" s="3"/>
      <c r="W22" s="3"/>
      <c r="X22" s="3"/>
      <c r="Y22" s="3"/>
      <c r="Z22" s="3"/>
    </row>
    <row r="23" spans="1:26" ht="15.75" customHeight="1">
      <c r="A23" s="40" t="s">
        <v>31</v>
      </c>
      <c r="B23" s="43">
        <v>0.20651</v>
      </c>
      <c r="C23" s="38"/>
      <c r="D23" s="35">
        <f>((I12*B23)+(0.7*I9))*1.1</f>
        <v>186.00657777777778</v>
      </c>
      <c r="E23" s="38"/>
      <c r="F23" s="23"/>
      <c r="G23" s="24"/>
      <c r="H23" s="25"/>
      <c r="I23" s="25"/>
      <c r="J23" s="25"/>
      <c r="K23" s="25"/>
      <c r="L23" s="25"/>
      <c r="M23" s="1"/>
      <c r="N23" s="1"/>
      <c r="O23" s="1"/>
      <c r="P23" s="1"/>
      <c r="Q23" s="1"/>
      <c r="R23" s="1"/>
      <c r="S23" s="1"/>
      <c r="T23" s="3"/>
      <c r="U23" s="3"/>
      <c r="V23" s="3"/>
      <c r="W23" s="3"/>
      <c r="X23" s="3"/>
      <c r="Y23" s="3"/>
      <c r="Z23" s="3"/>
    </row>
    <row r="24" spans="1:26" ht="15.75" customHeight="1">
      <c r="A24" s="40" t="s">
        <v>32</v>
      </c>
      <c r="B24" s="43">
        <v>0.14979999999999999</v>
      </c>
      <c r="C24" s="38"/>
      <c r="D24" s="35">
        <f>((I12*B24)+(0.7*I9))*1.1</f>
        <v>136.10177777777778</v>
      </c>
      <c r="E24" s="38"/>
      <c r="F24" s="23"/>
      <c r="G24" s="24"/>
      <c r="H24" s="25"/>
      <c r="I24" s="25"/>
      <c r="J24" s="25"/>
      <c r="K24" s="45"/>
      <c r="L24" s="25"/>
      <c r="M24" s="1"/>
      <c r="N24" s="1"/>
      <c r="O24" s="1"/>
      <c r="P24" s="1"/>
      <c r="Q24" s="1"/>
      <c r="R24" s="1"/>
      <c r="S24" s="1"/>
      <c r="T24" s="3"/>
      <c r="U24" s="3"/>
      <c r="V24" s="3"/>
      <c r="W24" s="3"/>
      <c r="X24" s="3"/>
      <c r="Y24" s="3"/>
      <c r="Z24" s="3"/>
    </row>
    <row r="25" spans="1:26" ht="15.75" customHeight="1">
      <c r="A25" s="40"/>
      <c r="B25" s="46"/>
      <c r="C25" s="38"/>
      <c r="D25" s="47"/>
      <c r="E25" s="38"/>
      <c r="F25" s="23"/>
      <c r="G25" s="24"/>
      <c r="H25" s="25"/>
      <c r="I25" s="25"/>
      <c r="J25" s="25"/>
      <c r="K25" s="48"/>
      <c r="L25" s="25"/>
      <c r="M25" s="1"/>
      <c r="N25" s="1"/>
      <c r="O25" s="1"/>
      <c r="P25" s="1"/>
      <c r="Q25" s="1"/>
      <c r="R25" s="1"/>
      <c r="S25" s="1"/>
      <c r="T25" s="3"/>
      <c r="U25" s="3"/>
      <c r="V25" s="3"/>
      <c r="W25" s="3"/>
      <c r="X25" s="3"/>
      <c r="Y25" s="3"/>
      <c r="Z25" s="3"/>
    </row>
    <row r="26" spans="1:26" ht="15.75" customHeight="1">
      <c r="A26" s="19" t="s">
        <v>33</v>
      </c>
      <c r="B26" s="49"/>
      <c r="C26" s="38"/>
      <c r="D26" s="38"/>
      <c r="E26" s="38"/>
      <c r="F26" s="50"/>
      <c r="G26" s="25"/>
      <c r="H26" s="25"/>
      <c r="I26" s="25"/>
      <c r="J26" s="25"/>
      <c r="K26" s="48"/>
      <c r="L26" s="25"/>
      <c r="M26" s="1"/>
      <c r="N26" s="1"/>
      <c r="O26" s="1"/>
      <c r="P26" s="1"/>
      <c r="Q26" s="1"/>
      <c r="R26" s="1"/>
      <c r="S26" s="1"/>
      <c r="T26" s="3"/>
      <c r="U26" s="3"/>
      <c r="V26" s="3"/>
      <c r="W26" s="3"/>
      <c r="X26" s="3"/>
      <c r="Y26" s="3"/>
      <c r="Z26" s="3"/>
    </row>
    <row r="27" spans="1:26" ht="15.75" customHeight="1">
      <c r="A27" s="40" t="s">
        <v>34</v>
      </c>
      <c r="B27" s="51"/>
      <c r="C27" s="52" t="s">
        <v>35</v>
      </c>
      <c r="D27" s="38"/>
      <c r="E27" s="38"/>
      <c r="F27" s="23"/>
      <c r="G27" s="25"/>
      <c r="H27" s="25"/>
      <c r="I27" s="25"/>
      <c r="J27" s="25"/>
      <c r="K27" s="45"/>
      <c r="L27" s="25"/>
      <c r="M27" s="1"/>
      <c r="N27" s="1"/>
      <c r="O27" s="1"/>
      <c r="P27" s="1"/>
      <c r="Q27" s="1"/>
      <c r="R27" s="1"/>
      <c r="S27" s="1"/>
      <c r="T27" s="3"/>
      <c r="U27" s="3"/>
      <c r="V27" s="3"/>
      <c r="W27" s="3"/>
      <c r="X27" s="3"/>
      <c r="Y27" s="3"/>
      <c r="Z27" s="3"/>
    </row>
    <row r="28" spans="1:26" ht="15.75" customHeight="1">
      <c r="A28" s="40" t="s">
        <v>36</v>
      </c>
      <c r="B28" s="51"/>
      <c r="C28" s="47">
        <v>40</v>
      </c>
      <c r="D28" s="38"/>
      <c r="E28" s="38"/>
      <c r="F28" s="23"/>
      <c r="G28" s="25"/>
      <c r="H28" s="25"/>
      <c r="I28" s="25"/>
      <c r="J28" s="25"/>
      <c r="K28" s="45"/>
      <c r="L28" s="25"/>
      <c r="M28" s="1"/>
      <c r="N28" s="1"/>
      <c r="O28" s="1"/>
      <c r="P28" s="1"/>
      <c r="Q28" s="1"/>
      <c r="R28" s="1"/>
      <c r="S28" s="1"/>
      <c r="T28" s="3"/>
      <c r="U28" s="3"/>
      <c r="V28" s="3"/>
      <c r="W28" s="3"/>
      <c r="X28" s="3"/>
      <c r="Y28" s="3"/>
      <c r="Z28" s="3"/>
    </row>
    <row r="29" spans="1:26" ht="15.75" customHeight="1">
      <c r="A29" s="40" t="s">
        <v>37</v>
      </c>
      <c r="B29" s="51"/>
      <c r="C29" s="47">
        <v>15</v>
      </c>
      <c r="D29" s="38"/>
      <c r="E29" s="38"/>
      <c r="F29" s="23"/>
      <c r="G29" s="25"/>
      <c r="H29" s="25"/>
      <c r="I29" s="25"/>
      <c r="J29" s="25"/>
      <c r="K29" s="45"/>
      <c r="L29" s="25"/>
      <c r="M29" s="1"/>
      <c r="N29" s="1"/>
      <c r="O29" s="1"/>
      <c r="P29" s="1"/>
      <c r="Q29" s="1"/>
      <c r="R29" s="1"/>
      <c r="S29" s="1"/>
      <c r="T29" s="3"/>
      <c r="U29" s="3"/>
      <c r="V29" s="3"/>
      <c r="W29" s="3"/>
      <c r="X29" s="3"/>
      <c r="Y29" s="3"/>
      <c r="Z29" s="3"/>
    </row>
    <row r="30" spans="1:26" ht="15.75" customHeight="1">
      <c r="A30" s="40"/>
      <c r="B30" s="49"/>
      <c r="C30" s="38"/>
      <c r="D30" s="53"/>
      <c r="E30" s="53"/>
      <c r="F30" s="23"/>
      <c r="G30" s="25"/>
      <c r="H30" s="25"/>
      <c r="I30" s="25"/>
      <c r="J30" s="25"/>
      <c r="K30" s="45"/>
      <c r="L30" s="25"/>
      <c r="M30" s="1"/>
      <c r="N30" s="1"/>
      <c r="O30" s="1"/>
      <c r="P30" s="1"/>
      <c r="Q30" s="1"/>
      <c r="R30" s="1"/>
      <c r="S30" s="1"/>
      <c r="T30" s="3"/>
      <c r="U30" s="3"/>
      <c r="V30" s="3"/>
      <c r="W30" s="3"/>
      <c r="X30" s="3"/>
      <c r="Y30" s="3"/>
      <c r="Z30" s="3"/>
    </row>
    <row r="31" spans="1:26" ht="15.75" customHeight="1">
      <c r="A31" s="54" t="s">
        <v>38</v>
      </c>
      <c r="B31" s="30"/>
      <c r="C31" s="55" t="s">
        <v>39</v>
      </c>
      <c r="D31" s="56"/>
      <c r="E31" s="56"/>
      <c r="F31" s="57"/>
      <c r="G31" s="25"/>
      <c r="H31" s="25"/>
      <c r="I31" s="25"/>
      <c r="J31" s="25"/>
      <c r="K31" s="45"/>
      <c r="L31" s="25"/>
      <c r="M31" s="1"/>
      <c r="N31" s="1"/>
      <c r="O31" s="1"/>
      <c r="P31" s="1"/>
      <c r="Q31" s="1"/>
      <c r="R31" s="1"/>
      <c r="S31" s="1"/>
      <c r="T31" s="3"/>
      <c r="U31" s="3"/>
      <c r="V31" s="3"/>
      <c r="W31" s="3"/>
      <c r="X31" s="3"/>
      <c r="Y31" s="3"/>
      <c r="Z31" s="3"/>
    </row>
    <row r="32" spans="1:26" ht="15.75" customHeight="1">
      <c r="A32" s="40" t="s">
        <v>40</v>
      </c>
      <c r="B32" s="49"/>
      <c r="C32" s="38" t="s">
        <v>39</v>
      </c>
      <c r="D32" s="56"/>
      <c r="E32" s="56"/>
      <c r="F32" s="57"/>
      <c r="G32" s="25"/>
      <c r="H32" s="25"/>
      <c r="I32" s="25"/>
      <c r="J32" s="25"/>
      <c r="K32" s="45"/>
      <c r="L32" s="25"/>
      <c r="M32" s="1"/>
      <c r="N32" s="1"/>
      <c r="O32" s="1"/>
      <c r="P32" s="1"/>
      <c r="Q32" s="1"/>
      <c r="R32" s="1"/>
      <c r="S32" s="1"/>
      <c r="T32" s="3"/>
      <c r="U32" s="3"/>
      <c r="V32" s="3"/>
      <c r="W32" s="3"/>
      <c r="X32" s="3"/>
      <c r="Y32" s="3"/>
      <c r="Z32" s="3"/>
    </row>
    <row r="33" spans="1:26" ht="15.75" customHeight="1">
      <c r="A33" s="30"/>
      <c r="B33" s="30"/>
      <c r="C33" s="30"/>
      <c r="D33" s="30"/>
      <c r="E33" s="30"/>
      <c r="F33" s="25"/>
      <c r="G33" s="25"/>
      <c r="H33" s="25"/>
      <c r="I33" s="25"/>
      <c r="J33" s="25"/>
      <c r="K33" s="45"/>
      <c r="L33" s="25"/>
      <c r="M33" s="1"/>
      <c r="N33" s="1"/>
      <c r="O33" s="1"/>
      <c r="P33" s="1"/>
      <c r="Q33" s="1"/>
      <c r="R33" s="1"/>
      <c r="S33" s="1"/>
      <c r="T33" s="3"/>
      <c r="U33" s="3"/>
      <c r="V33" s="3"/>
      <c r="W33" s="3"/>
      <c r="X33" s="3"/>
      <c r="Y33" s="3"/>
      <c r="Z33" s="3"/>
    </row>
    <row r="34" spans="1:26" ht="15.75" customHeight="1">
      <c r="A34" s="30"/>
      <c r="B34" s="30"/>
      <c r="C34" s="30"/>
      <c r="D34" s="30"/>
      <c r="E34" s="30"/>
      <c r="F34" s="25"/>
      <c r="G34" s="25"/>
      <c r="H34" s="25"/>
      <c r="I34" s="25"/>
      <c r="J34" s="25"/>
      <c r="K34" s="45"/>
      <c r="L34" s="25"/>
      <c r="M34" s="1"/>
      <c r="N34" s="1"/>
      <c r="O34" s="1"/>
      <c r="P34" s="1"/>
      <c r="Q34" s="1"/>
      <c r="R34" s="1"/>
      <c r="S34" s="1"/>
      <c r="T34" s="3"/>
      <c r="U34" s="3"/>
      <c r="V34" s="3"/>
      <c r="W34" s="3"/>
      <c r="X34" s="3"/>
      <c r="Y34" s="3"/>
      <c r="Z34" s="3"/>
    </row>
    <row r="35" spans="1:26" ht="15.75" customHeight="1">
      <c r="A35" s="30"/>
      <c r="B35" s="30"/>
      <c r="C35" s="30"/>
      <c r="D35" s="30"/>
      <c r="E35" s="30"/>
      <c r="F35" s="25"/>
      <c r="G35" s="25"/>
      <c r="H35" s="25"/>
      <c r="I35" s="25"/>
      <c r="J35" s="25"/>
      <c r="K35" s="25"/>
      <c r="L35" s="25"/>
      <c r="M35" s="1"/>
      <c r="N35" s="1"/>
      <c r="O35" s="1"/>
      <c r="P35" s="1"/>
      <c r="Q35" s="1"/>
      <c r="R35" s="1"/>
      <c r="S35" s="1"/>
      <c r="T35" s="3"/>
      <c r="U35" s="3"/>
      <c r="V35" s="3"/>
      <c r="W35" s="3"/>
      <c r="X35" s="3"/>
      <c r="Y35" s="3"/>
      <c r="Z35" s="3"/>
    </row>
    <row r="36" spans="1:26" ht="15.75" customHeight="1">
      <c r="A36" s="3"/>
      <c r="B36" s="3"/>
      <c r="C36" s="3"/>
      <c r="D36" s="3"/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3"/>
      <c r="U36" s="3"/>
      <c r="V36" s="3"/>
      <c r="W36" s="3"/>
      <c r="X36" s="3"/>
      <c r="Y36" s="3"/>
      <c r="Z36" s="3"/>
    </row>
    <row r="37" spans="1:26" ht="15.75" customHeight="1">
      <c r="A37" s="3"/>
      <c r="B37" s="3"/>
      <c r="C37" s="3"/>
      <c r="D37" s="3"/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3"/>
      <c r="U37" s="3"/>
      <c r="V37" s="3"/>
      <c r="W37" s="3"/>
      <c r="X37" s="3"/>
      <c r="Y37" s="3"/>
      <c r="Z37" s="3"/>
    </row>
    <row r="38" spans="1:26" ht="15.75" customHeight="1">
      <c r="A38" s="3"/>
      <c r="B38" s="3"/>
      <c r="C38" s="3"/>
      <c r="D38" s="3"/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3"/>
      <c r="W38" s="3"/>
      <c r="X38" s="3"/>
      <c r="Y38" s="3"/>
      <c r="Z38" s="3"/>
    </row>
    <row r="39" spans="1:26" ht="15.75" customHeight="1">
      <c r="A39" s="3"/>
      <c r="B39" s="3"/>
      <c r="C39" s="3"/>
      <c r="D39" s="3"/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3"/>
      <c r="U39" s="3"/>
      <c r="V39" s="3"/>
      <c r="W39" s="3"/>
      <c r="X39" s="3"/>
      <c r="Y39" s="3"/>
      <c r="Z39" s="3"/>
    </row>
    <row r="40" spans="1:26" ht="15.75" customHeight="1">
      <c r="A40" s="3"/>
      <c r="B40" s="3"/>
      <c r="C40" s="3"/>
      <c r="D40" s="3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3"/>
      <c r="U40" s="3"/>
      <c r="V40" s="3"/>
      <c r="W40" s="3"/>
      <c r="X40" s="3"/>
      <c r="Y40" s="3"/>
      <c r="Z40" s="3"/>
    </row>
    <row r="41" spans="1:26" ht="15.75" customHeight="1">
      <c r="A41" s="3"/>
      <c r="B41" s="3"/>
      <c r="C41" s="3"/>
      <c r="D41" s="3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3"/>
      <c r="U41" s="3"/>
      <c r="V41" s="3"/>
      <c r="W41" s="3"/>
      <c r="X41" s="3"/>
      <c r="Y41" s="3"/>
      <c r="Z41" s="3"/>
    </row>
    <row r="42" spans="1:26" ht="15.75" customHeight="1">
      <c r="A42" s="3"/>
      <c r="B42" s="3"/>
      <c r="C42" s="3"/>
      <c r="D42" s="3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3"/>
      <c r="U42" s="3"/>
      <c r="V42" s="3"/>
      <c r="W42" s="3"/>
      <c r="X42" s="3"/>
      <c r="Y42" s="3"/>
      <c r="Z42" s="3"/>
    </row>
    <row r="43" spans="1:26" ht="15.75" customHeight="1">
      <c r="A43" s="3"/>
      <c r="B43" s="3"/>
      <c r="C43" s="3"/>
      <c r="D43" s="3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3"/>
      <c r="U43" s="3"/>
      <c r="V43" s="3"/>
      <c r="W43" s="3"/>
      <c r="X43" s="3"/>
      <c r="Y43" s="3"/>
      <c r="Z43" s="3"/>
    </row>
    <row r="44" spans="1:26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sheetProtection algorithmName="SHA-512" hashValue="GqWOBQMvX6DD8bJEfE0GmQ9g8kplSP2R1WL6vXiBZK9K5urgJCpKUTZp3TDTj2lKM+Kg3rMRAUsZURkGlo6QAQ==" saltValue="nv6FfrfMHf/7H1NHbvOxxw==" spinCount="100000" sheet="1" objects="1" scenarios="1"/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Reseller</vt:lpstr>
      <vt:lpstr>Data_Return</vt:lpstr>
      <vt:lpstr>Header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2019-11-05T16:52:16Z</dcterms:created>
  <dcterms:modified xsi:type="dcterms:W3CDTF">2023-06-28T13:15:28Z</dcterms:modified>
</cp:coreProperties>
</file>